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85" windowHeight="9375" activeTab="1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<sst xmlns="http://schemas.openxmlformats.org/spreadsheetml/2006/main" count="122" uniqueCount="118">
  <si>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</si>
  <si>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</si>
  <si>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</si>
  <si>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</si>
  <si>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</si>
  <si>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</si>
  <si>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</si>
  <si>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</si>
  <si>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</si>
  <si>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</si>
  <si>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</si>
  <si>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</si>
  <si>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</si>
  <si>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</si>
  <si>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</si>
  <si>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</si>
  <si>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</si>
  <si>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</si>
  <si>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</si>
  <si>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</si>
  <si>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</si>
  <si>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</si>
  <si>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</si>
  <si>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</si>
  <si>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</si>
  <si>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</si>
  <si>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</si>
  <si>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</si>
  <si>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</si>
  <si>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</si>
  <si>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</si>
  <si>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</si>
  <si>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</si>
  <si>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</si>
  <si>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</si>
  <si>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</si>
  <si>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</si>
  <si>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 xml:space="preserve">Фактич. исполнение 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</si>
  <si>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</si>
  <si>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</si>
  <si>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</si>
  <si>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</si>
  <si>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</si>
  <si>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</si>
  <si>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</si>
  <si>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</si>
  <si>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</si>
  <si>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</si>
  <si>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</si>
  <si>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</si>
  <si>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</si>
  <si>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</si>
  <si>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</si>
  <si>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</si>
  <si>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</si>
  <si>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</si>
  <si>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</si>
  <si>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</si>
  <si>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</si>
  <si>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</si>
  <si>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</si>
  <si>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</si>
  <si>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</si>
  <si>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</si>
  <si>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</si>
  <si>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</si>
  <si>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</si>
  <si>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</si>
  <si>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</t>
  </si>
  <si>
    <t>% исп. годов. назнач</t>
  </si>
  <si>
    <t>Доходы от использования имущества, находящегося в государственной и муниципальной собственности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</si>
  <si>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</si>
  <si>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</si>
  <si>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</si>
  <si>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</si>
  <si>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 xml:space="preserve">Физическая культура </t>
  </si>
  <si>
    <t>Массовый спорт</t>
  </si>
  <si>
    <t>Средства массовой инофрмации</t>
  </si>
  <si>
    <t>Исполнение бюджета муниципального образования Верхнесалдинского городского округа</t>
  </si>
  <si>
    <t>Пенсионное обеспечение</t>
  </si>
  <si>
    <t>Другие вопрсы в области физической культуры и спорта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</si>
  <si>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</si>
  <si>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</si>
  <si>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1 03 02000</t>
  </si>
  <si>
    <t>1 05 04000</t>
  </si>
  <si>
    <t>Налог, взимаемый в связи с применением патентной системы налогообложения</t>
  </si>
  <si>
    <t>Обеспечение проведения выборов и референдумов</t>
  </si>
  <si>
    <t xml:space="preserve">исполнитель 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</si>
  <si>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</si>
  <si>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</si>
  <si>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</si>
  <si>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</si>
  <si>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</si>
  <si>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</si>
  <si>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Годовые назначе                                  ния  </t>
  </si>
  <si>
    <t xml:space="preserve"> 1 05 01000 </t>
  </si>
  <si>
    <t>Доролнительное образование детей</t>
  </si>
  <si>
    <t>ЗДРАВООХРАНЕНИЕ</t>
  </si>
  <si>
    <t xml:space="preserve"> Другие вопросы в области здравоохранения</t>
  </si>
  <si>
    <t xml:space="preserve">2 02 30000 </t>
  </si>
  <si>
    <t xml:space="preserve"> 2 02 20000 </t>
  </si>
  <si>
    <t>исполнитель: Измоденова Людмила Александровна, тел 8-34345-5-23-77</t>
  </si>
  <si>
    <t>2 19 00000</t>
  </si>
  <si>
    <t>Т.Л. Калентьева, тел. 8-34345-2-19-37</t>
  </si>
  <si>
    <t>Начальник  Финансового управления администрации</t>
  </si>
  <si>
    <t>С.В. Полковенкова</t>
  </si>
  <si>
    <t>Верхнесалдинского городского округа</t>
  </si>
  <si>
    <t xml:space="preserve"> 1 05 03000 </t>
  </si>
  <si>
    <t>Единый сельскохозяйственный налог</t>
  </si>
  <si>
    <t>2 02 10000</t>
  </si>
  <si>
    <t>Дотации бюджетам бюджетной системы Российской Федерации</t>
  </si>
  <si>
    <t xml:space="preserve">% исп. </t>
  </si>
  <si>
    <t>2 02 4000</t>
  </si>
  <si>
    <t>Иные межбюджетные трансферты</t>
  </si>
  <si>
    <t>Охрана семьи и детства</t>
  </si>
  <si>
    <t>Защита  населения  и  территории  от  чрезвычайных  ситуаций  природного  и  техногенного  характера,  пожарная  безопасность</t>
  </si>
  <si>
    <t>по доходам по состоянию на  01 февраля  2022 года.</t>
  </si>
  <si>
    <t>по расходам  по состоянию на 01 февраля 2022 года.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</si>
</sst>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0.0%"/>
    <numFmt numFmtId="188" formatCode="#,##0.0"/>
  </numFmts>
  <fonts count="46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80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80" fontId="1" fillId="0" borderId="1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justify"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justify" vertical="top"/>
    </xf>
    <xf numFmtId="49" fontId="4" fillId="0" borderId="14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justify" vertical="top" wrapText="1"/>
    </xf>
    <xf numFmtId="0" fontId="1" fillId="0" borderId="17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justify" vertical="top" wrapText="1"/>
    </xf>
    <xf numFmtId="180" fontId="1" fillId="0" borderId="12" xfId="0" applyNumberFormat="1" applyFont="1" applyFill="1" applyBorder="1" applyAlignment="1">
      <alignment horizontal="center"/>
    </xf>
    <xf numFmtId="180" fontId="1" fillId="0" borderId="11" xfId="0" applyNumberFormat="1" applyFont="1" applyFill="1" applyBorder="1" applyAlignment="1">
      <alignment horizontal="center"/>
    </xf>
    <xf numFmtId="180" fontId="1" fillId="0" borderId="17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7" fillId="0" borderId="0" xfId="0" applyFont="1" applyAlignment="1">
      <alignment/>
    </xf>
    <xf numFmtId="180" fontId="1" fillId="0" borderId="20" xfId="0" applyNumberFormat="1" applyFont="1" applyFill="1" applyBorder="1" applyAlignment="1">
      <alignment horizontal="center"/>
    </xf>
    <xf numFmtId="180" fontId="1" fillId="0" borderId="19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80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180" fontId="1" fillId="0" borderId="11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180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180" fontId="1" fillId="0" borderId="11" xfId="0" applyNumberFormat="1" applyFont="1" applyFill="1" applyBorder="1" applyAlignment="1">
      <alignment horizontal="center" vertical="top"/>
    </xf>
    <xf numFmtId="180" fontId="1" fillId="0" borderId="17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vertical="top" wrapText="1"/>
    </xf>
    <xf numFmtId="0" fontId="4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justify" vertical="top" wrapText="1"/>
    </xf>
    <xf numFmtId="180" fontId="4" fillId="0" borderId="19" xfId="0" applyNumberFormat="1" applyFont="1" applyFill="1" applyBorder="1" applyAlignment="1">
      <alignment horizontal="center"/>
    </xf>
    <xf numFmtId="180" fontId="1" fillId="0" borderId="22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188" fontId="4" fillId="0" borderId="25" xfId="0" applyNumberFormat="1" applyFont="1" applyFill="1" applyBorder="1" applyAlignment="1">
      <alignment horizontal="center"/>
    </xf>
    <xf numFmtId="185" fontId="4" fillId="0" borderId="25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185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88" fontId="4" fillId="0" borderId="15" xfId="0" applyNumberFormat="1" applyFont="1" applyBorder="1" applyAlignment="1">
      <alignment horizontal="center" wrapText="1"/>
    </xf>
    <xf numFmtId="188" fontId="4" fillId="0" borderId="15" xfId="0" applyNumberFormat="1" applyFont="1" applyFill="1" applyBorder="1" applyAlignment="1">
      <alignment horizontal="center" vertical="top"/>
    </xf>
    <xf numFmtId="188" fontId="3" fillId="0" borderId="13" xfId="0" applyNumberFormat="1" applyFont="1" applyFill="1" applyBorder="1" applyAlignment="1">
      <alignment horizontal="center" vertical="top"/>
    </xf>
    <xf numFmtId="188" fontId="1" fillId="0" borderId="10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 wrapText="1"/>
    </xf>
    <xf numFmtId="188" fontId="1" fillId="0" borderId="13" xfId="0" applyNumberFormat="1" applyFont="1" applyFill="1" applyBorder="1" applyAlignment="1">
      <alignment horizontal="center" vertical="top"/>
    </xf>
    <xf numFmtId="188" fontId="1" fillId="0" borderId="10" xfId="0" applyNumberFormat="1" applyFont="1" applyFill="1" applyBorder="1" applyAlignment="1">
      <alignment horizontal="center" vertical="justify"/>
    </xf>
    <xf numFmtId="188" fontId="1" fillId="0" borderId="18" xfId="0" applyNumberFormat="1" applyFont="1" applyFill="1" applyBorder="1" applyAlignment="1">
      <alignment horizontal="center" vertical="top"/>
    </xf>
    <xf numFmtId="188" fontId="1" fillId="33" borderId="13" xfId="0" applyNumberFormat="1" applyFont="1" applyFill="1" applyBorder="1" applyAlignment="1">
      <alignment horizontal="center" vertical="top"/>
    </xf>
    <xf numFmtId="188" fontId="1" fillId="33" borderId="10" xfId="0" applyNumberFormat="1" applyFont="1" applyFill="1" applyBorder="1" applyAlignment="1">
      <alignment horizontal="center" vertical="top"/>
    </xf>
    <xf numFmtId="185" fontId="4" fillId="33" borderId="16" xfId="0" applyNumberFormat="1" applyFont="1" applyFill="1" applyBorder="1" applyAlignment="1">
      <alignment horizontal="center"/>
    </xf>
    <xf numFmtId="185" fontId="1" fillId="33" borderId="26" xfId="0" applyNumberFormat="1" applyFont="1" applyFill="1" applyBorder="1" applyAlignment="1">
      <alignment horizontal="center"/>
    </xf>
    <xf numFmtId="185" fontId="1" fillId="33" borderId="27" xfId="0" applyNumberFormat="1" applyFont="1" applyFill="1" applyBorder="1" applyAlignment="1">
      <alignment horizontal="center"/>
    </xf>
    <xf numFmtId="185" fontId="1" fillId="33" borderId="28" xfId="0" applyNumberFormat="1" applyFont="1" applyFill="1" applyBorder="1" applyAlignment="1">
      <alignment horizontal="center"/>
    </xf>
    <xf numFmtId="185" fontId="4" fillId="33" borderId="16" xfId="0" applyNumberFormat="1" applyFont="1" applyFill="1" applyBorder="1" applyAlignment="1">
      <alignment horizontal="center" vertical="top"/>
    </xf>
    <xf numFmtId="185" fontId="1" fillId="33" borderId="27" xfId="0" applyNumberFormat="1" applyFont="1" applyFill="1" applyBorder="1" applyAlignment="1">
      <alignment horizontal="center" vertical="top"/>
    </xf>
    <xf numFmtId="185" fontId="1" fillId="33" borderId="28" xfId="0" applyNumberFormat="1" applyFont="1" applyFill="1" applyBorder="1" applyAlignment="1">
      <alignment horizontal="center" vertical="top"/>
    </xf>
    <xf numFmtId="185" fontId="1" fillId="33" borderId="29" xfId="0" applyNumberFormat="1" applyFont="1" applyFill="1" applyBorder="1" applyAlignment="1">
      <alignment horizontal="center"/>
    </xf>
    <xf numFmtId="185" fontId="1" fillId="33" borderId="30" xfId="0" applyNumberFormat="1" applyFont="1" applyFill="1" applyBorder="1" applyAlignment="1">
      <alignment horizontal="center"/>
    </xf>
    <xf numFmtId="185" fontId="1" fillId="33" borderId="31" xfId="0" applyNumberFormat="1" applyFont="1" applyFill="1" applyBorder="1" applyAlignment="1">
      <alignment horizontal="center"/>
    </xf>
    <xf numFmtId="185" fontId="1" fillId="33" borderId="32" xfId="0" applyNumberFormat="1" applyFont="1" applyFill="1" applyBorder="1" applyAlignment="1">
      <alignment horizontal="center"/>
    </xf>
    <xf numFmtId="185" fontId="4" fillId="33" borderId="31" xfId="0" applyNumberFormat="1" applyFont="1" applyFill="1" applyBorder="1" applyAlignment="1">
      <alignment horizontal="center"/>
    </xf>
    <xf numFmtId="185" fontId="4" fillId="0" borderId="15" xfId="0" applyNumberFormat="1" applyFont="1" applyFill="1" applyBorder="1" applyAlignment="1">
      <alignment horizontal="center"/>
    </xf>
    <xf numFmtId="185" fontId="1" fillId="0" borderId="13" xfId="0" applyNumberFormat="1" applyFont="1" applyFill="1" applyBorder="1" applyAlignment="1">
      <alignment horizontal="center" wrapText="1"/>
    </xf>
    <xf numFmtId="185" fontId="1" fillId="0" borderId="10" xfId="0" applyNumberFormat="1" applyFont="1" applyFill="1" applyBorder="1" applyAlignment="1">
      <alignment horizontal="center"/>
    </xf>
    <xf numFmtId="185" fontId="1" fillId="0" borderId="10" xfId="0" applyNumberFormat="1" applyFont="1" applyFill="1" applyBorder="1" applyAlignment="1">
      <alignment horizontal="center" vertical="center"/>
    </xf>
    <xf numFmtId="185" fontId="1" fillId="0" borderId="18" xfId="0" applyNumberFormat="1" applyFont="1" applyFill="1" applyBorder="1" applyAlignment="1">
      <alignment horizontal="center"/>
    </xf>
    <xf numFmtId="185" fontId="4" fillId="0" borderId="15" xfId="0" applyNumberFormat="1" applyFont="1" applyFill="1" applyBorder="1" applyAlignment="1">
      <alignment horizontal="center" vertical="top"/>
    </xf>
    <xf numFmtId="185" fontId="1" fillId="0" borderId="10" xfId="0" applyNumberFormat="1" applyFont="1" applyFill="1" applyBorder="1" applyAlignment="1">
      <alignment horizontal="center" vertical="top"/>
    </xf>
    <xf numFmtId="185" fontId="1" fillId="0" borderId="18" xfId="0" applyNumberFormat="1" applyFont="1" applyFill="1" applyBorder="1" applyAlignment="1">
      <alignment horizontal="center" vertical="top"/>
    </xf>
    <xf numFmtId="185" fontId="1" fillId="0" borderId="13" xfId="0" applyNumberFormat="1" applyFont="1" applyFill="1" applyBorder="1" applyAlignment="1">
      <alignment horizontal="center"/>
    </xf>
    <xf numFmtId="185" fontId="45" fillId="0" borderId="10" xfId="0" applyNumberFormat="1" applyFont="1" applyFill="1" applyBorder="1" applyAlignment="1">
      <alignment horizontal="center"/>
    </xf>
    <xf numFmtId="185" fontId="1" fillId="0" borderId="21" xfId="0" applyNumberFormat="1" applyFont="1" applyFill="1" applyBorder="1" applyAlignment="1">
      <alignment horizontal="center"/>
    </xf>
    <xf numFmtId="185" fontId="1" fillId="0" borderId="23" xfId="0" applyNumberFormat="1" applyFont="1" applyFill="1" applyBorder="1" applyAlignment="1">
      <alignment horizontal="center"/>
    </xf>
    <xf numFmtId="185" fontId="1" fillId="0" borderId="33" xfId="0" applyNumberFormat="1" applyFont="1" applyFill="1" applyBorder="1" applyAlignment="1">
      <alignment horizontal="center"/>
    </xf>
    <xf numFmtId="185" fontId="4" fillId="0" borderId="33" xfId="0" applyNumberFormat="1" applyFont="1" applyFill="1" applyBorder="1" applyAlignment="1">
      <alignment horizontal="center"/>
    </xf>
    <xf numFmtId="185" fontId="4" fillId="0" borderId="14" xfId="0" applyNumberFormat="1" applyFont="1" applyFill="1" applyBorder="1" applyAlignment="1">
      <alignment horizontal="center"/>
    </xf>
    <xf numFmtId="188" fontId="4" fillId="0" borderId="19" xfId="0" applyNumberFormat="1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49" fontId="1" fillId="0" borderId="12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justify" vertical="top" wrapText="1"/>
    </xf>
    <xf numFmtId="188" fontId="1" fillId="33" borderId="18" xfId="0" applyNumberFormat="1" applyFont="1" applyFill="1" applyBorder="1" applyAlignment="1">
      <alignment horizontal="center" vertical="top"/>
    </xf>
    <xf numFmtId="185" fontId="4" fillId="0" borderId="16" xfId="0" applyNumberFormat="1" applyFont="1" applyBorder="1" applyAlignment="1">
      <alignment horizontal="center" wrapText="1"/>
    </xf>
    <xf numFmtId="185" fontId="1" fillId="0" borderId="34" xfId="0" applyNumberFormat="1" applyFont="1" applyFill="1" applyBorder="1" applyAlignment="1">
      <alignment horizontal="center"/>
    </xf>
    <xf numFmtId="185" fontId="4" fillId="0" borderId="35" xfId="0" applyNumberFormat="1" applyFont="1" applyFill="1" applyBorder="1" applyAlignment="1">
      <alignment horizontal="center"/>
    </xf>
    <xf numFmtId="188" fontId="4" fillId="0" borderId="36" xfId="0" applyNumberFormat="1" applyFont="1" applyFill="1" applyBorder="1" applyAlignment="1">
      <alignment horizontal="center"/>
    </xf>
    <xf numFmtId="188" fontId="1" fillId="0" borderId="0" xfId="0" applyNumberFormat="1" applyFont="1" applyFill="1" applyBorder="1" applyAlignment="1">
      <alignment horizontal="center" vertical="justify"/>
    </xf>
    <xf numFmtId="0" fontId="1" fillId="0" borderId="0" xfId="0" applyFont="1" applyBorder="1" applyAlignment="1">
      <alignment wrapText="1"/>
    </xf>
    <xf numFmtId="185" fontId="4" fillId="0" borderId="28" xfId="0" applyNumberFormat="1" applyFont="1" applyBorder="1" applyAlignment="1">
      <alignment horizontal="center" wrapText="1"/>
    </xf>
    <xf numFmtId="185" fontId="1" fillId="0" borderId="26" xfId="0" applyNumberFormat="1" applyFont="1" applyBorder="1" applyAlignment="1">
      <alignment horizontal="center" wrapText="1"/>
    </xf>
    <xf numFmtId="185" fontId="1" fillId="0" borderId="27" xfId="0" applyNumberFormat="1" applyFont="1" applyBorder="1" applyAlignment="1">
      <alignment horizontal="center" wrapText="1"/>
    </xf>
    <xf numFmtId="185" fontId="1" fillId="0" borderId="27" xfId="0" applyNumberFormat="1" applyFont="1" applyBorder="1" applyAlignment="1">
      <alignment horizontal="center" vertical="top" wrapText="1"/>
    </xf>
    <xf numFmtId="185" fontId="1" fillId="0" borderId="26" xfId="0" applyNumberFormat="1" applyFont="1" applyBorder="1" applyAlignment="1">
      <alignment horizontal="center" vertical="top" wrapText="1"/>
    </xf>
    <xf numFmtId="185" fontId="4" fillId="0" borderId="16" xfId="0" applyNumberFormat="1" applyFont="1" applyBorder="1" applyAlignment="1">
      <alignment horizontal="center" vertical="top" wrapText="1"/>
    </xf>
    <xf numFmtId="185" fontId="4" fillId="0" borderId="16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top"/>
    </xf>
    <xf numFmtId="0" fontId="2" fillId="0" borderId="15" xfId="0" applyFont="1" applyBorder="1" applyAlignment="1">
      <alignment horizontal="justify" vertical="top"/>
    </xf>
    <xf numFmtId="0" fontId="1" fillId="0" borderId="0" xfId="0" applyFont="1" applyFill="1" applyAlignment="1">
      <alignment horizontal="right"/>
    </xf>
    <xf numFmtId="0" fontId="3" fillId="0" borderId="0" xfId="0" applyFont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185" fontId="4" fillId="33" borderId="15" xfId="0" applyNumberFormat="1" applyFont="1" applyFill="1" applyBorder="1" applyAlignment="1">
      <alignment horizontal="center"/>
    </xf>
    <xf numFmtId="185" fontId="1" fillId="33" borderId="13" xfId="0" applyNumberFormat="1" applyFont="1" applyFill="1" applyBorder="1" applyAlignment="1">
      <alignment horizontal="center" wrapText="1"/>
    </xf>
    <xf numFmtId="185" fontId="1" fillId="33" borderId="10" xfId="0" applyNumberFormat="1" applyFont="1" applyFill="1" applyBorder="1" applyAlignment="1">
      <alignment horizontal="center"/>
    </xf>
    <xf numFmtId="185" fontId="1" fillId="33" borderId="10" xfId="0" applyNumberFormat="1" applyFont="1" applyFill="1" applyBorder="1" applyAlignment="1">
      <alignment horizontal="center" vertical="center"/>
    </xf>
    <xf numFmtId="185" fontId="1" fillId="33" borderId="18" xfId="0" applyNumberFormat="1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zoomScaleSheetLayoutView="75" zoomScalePageLayoutView="0" workbookViewId="0" topLeftCell="A1">
      <selection activeCell="E31" sqref="E31"/>
    </sheetView>
  </sheetViews>
  <sheetFormatPr defaultColWidth="9.140625" defaultRowHeight="12.75"/>
  <cols>
    <col min="1" max="1" width="13.28125" style="0" customWidth="1"/>
    <col min="2" max="2" width="46.57421875" style="0" customWidth="1"/>
    <col min="3" max="3" width="14.57421875" style="0" customWidth="1"/>
    <col min="4" max="4" width="13.140625" style="0" customWidth="1"/>
    <col min="5" max="5" width="9.7109375" style="0" customWidth="1"/>
  </cols>
  <sheetData>
    <row r="1" spans="1:5" ht="15">
      <c r="A1" s="1"/>
      <c r="B1" s="1"/>
      <c r="C1" s="2"/>
      <c r="D1" s="1"/>
      <c r="E1" s="1"/>
    </row>
    <row r="2" spans="1:5" ht="15">
      <c r="A2" s="1"/>
      <c r="B2" s="136"/>
      <c r="C2" s="136"/>
      <c r="D2" s="136"/>
      <c r="E2" s="136"/>
    </row>
    <row r="3" spans="1:5" ht="15">
      <c r="A3" s="124" t="s">
        <v>78</v>
      </c>
      <c r="B3" s="124"/>
      <c r="C3" s="124"/>
      <c r="D3" s="124"/>
      <c r="E3" s="124"/>
    </row>
    <row r="4" spans="1:5" ht="15">
      <c r="A4" s="124" t="s">
        <v>116</v>
      </c>
      <c r="B4" s="124"/>
      <c r="C4" s="124"/>
      <c r="D4" s="124"/>
      <c r="E4" s="124"/>
    </row>
    <row r="5" spans="1:5" ht="15.75" thickBot="1">
      <c r="A5" s="1"/>
      <c r="B5" s="1"/>
      <c r="C5" s="1"/>
      <c r="D5" s="126" t="s">
        <v>0</v>
      </c>
      <c r="E5" s="126"/>
    </row>
    <row r="6" spans="1:5" ht="12.75">
      <c r="A6" s="127" t="s">
        <v>1</v>
      </c>
      <c r="B6" s="130" t="s">
        <v>2</v>
      </c>
      <c r="C6" s="133" t="s">
        <v>68</v>
      </c>
      <c r="D6" s="133" t="s">
        <v>3</v>
      </c>
      <c r="E6" s="137" t="s">
        <v>69</v>
      </c>
    </row>
    <row r="7" spans="1:5" ht="12.75">
      <c r="A7" s="128"/>
      <c r="B7" s="131"/>
      <c r="C7" s="134"/>
      <c r="D7" s="134"/>
      <c r="E7" s="138"/>
    </row>
    <row r="8" spans="1:5" ht="20.25" customHeight="1" thickBot="1">
      <c r="A8" s="129"/>
      <c r="B8" s="132"/>
      <c r="C8" s="135"/>
      <c r="D8" s="135"/>
      <c r="E8" s="139"/>
    </row>
    <row r="9" spans="1:5" ht="15" thickBot="1">
      <c r="A9" s="15" t="s">
        <v>4</v>
      </c>
      <c r="B9" s="16" t="s">
        <v>5</v>
      </c>
      <c r="C9" s="67">
        <f>C10+C11+C12+C13+C14+C15+C16+C17+C18+C19+C20+C21+C22+C23+C24</f>
        <v>563738.2</v>
      </c>
      <c r="D9" s="67">
        <f>D10+D11+D12+D13+D14+D15+D16+D17+D18+D19+D20+D21+D22+D23+D24</f>
        <v>34175.100000000006</v>
      </c>
      <c r="E9" s="111">
        <f>D9/C9*100</f>
        <v>6.062228885677786</v>
      </c>
    </row>
    <row r="10" spans="1:5" ht="15">
      <c r="A10" s="13" t="s">
        <v>6</v>
      </c>
      <c r="B10" s="14" t="s">
        <v>7</v>
      </c>
      <c r="C10" s="74">
        <v>391462</v>
      </c>
      <c r="D10" s="77">
        <v>28308.1</v>
      </c>
      <c r="E10" s="118">
        <f aca="true" t="shared" si="0" ref="E10:E33">D10/C10*100</f>
        <v>7.231378780060389</v>
      </c>
    </row>
    <row r="11" spans="1:5" ht="30">
      <c r="A11" s="9" t="s">
        <v>83</v>
      </c>
      <c r="B11" s="5" t="s">
        <v>90</v>
      </c>
      <c r="C11" s="70">
        <v>26370.8</v>
      </c>
      <c r="D11" s="78">
        <v>2470</v>
      </c>
      <c r="E11" s="119">
        <f t="shared" si="0"/>
        <v>9.366420434723254</v>
      </c>
    </row>
    <row r="12" spans="1:5" ht="30">
      <c r="A12" s="10" t="s">
        <v>95</v>
      </c>
      <c r="B12" s="4" t="s">
        <v>91</v>
      </c>
      <c r="C12" s="75">
        <v>39405</v>
      </c>
      <c r="D12" s="115">
        <v>694.2</v>
      </c>
      <c r="E12" s="119">
        <f t="shared" si="0"/>
        <v>1.7617053673391705</v>
      </c>
    </row>
    <row r="13" spans="1:5" ht="30">
      <c r="A13" s="10" t="s">
        <v>8</v>
      </c>
      <c r="B13" s="116" t="s">
        <v>9</v>
      </c>
      <c r="C13" s="70">
        <v>0</v>
      </c>
      <c r="D13" s="70">
        <v>0.8</v>
      </c>
      <c r="E13" s="119"/>
    </row>
    <row r="14" spans="1:5" ht="15">
      <c r="A14" s="10" t="s">
        <v>107</v>
      </c>
      <c r="B14" s="107" t="s">
        <v>108</v>
      </c>
      <c r="C14" s="70">
        <v>34</v>
      </c>
      <c r="D14" s="70">
        <v>0</v>
      </c>
      <c r="E14" s="119">
        <f t="shared" si="0"/>
        <v>0</v>
      </c>
    </row>
    <row r="15" spans="1:5" ht="30">
      <c r="A15" s="11" t="s">
        <v>84</v>
      </c>
      <c r="B15" s="4" t="s">
        <v>85</v>
      </c>
      <c r="C15" s="70">
        <v>4370</v>
      </c>
      <c r="D15" s="70">
        <v>201.5</v>
      </c>
      <c r="E15" s="119">
        <f t="shared" si="0"/>
        <v>4.610983981693364</v>
      </c>
    </row>
    <row r="16" spans="1:5" ht="15">
      <c r="A16" s="11" t="s">
        <v>10</v>
      </c>
      <c r="B16" s="4" t="s">
        <v>11</v>
      </c>
      <c r="C16" s="70">
        <v>20604</v>
      </c>
      <c r="D16" s="70">
        <v>421.8</v>
      </c>
      <c r="E16" s="119">
        <f t="shared" si="0"/>
        <v>2.0471753057658706</v>
      </c>
    </row>
    <row r="17" spans="1:5" ht="15">
      <c r="A17" s="10" t="s">
        <v>12</v>
      </c>
      <c r="B17" s="5" t="s">
        <v>13</v>
      </c>
      <c r="C17" s="70">
        <v>28467</v>
      </c>
      <c r="D17" s="70">
        <v>407.2</v>
      </c>
      <c r="E17" s="119">
        <f t="shared" si="0"/>
        <v>1.4304282151262866</v>
      </c>
    </row>
    <row r="18" spans="1:5" ht="15">
      <c r="A18" s="10" t="s">
        <v>14</v>
      </c>
      <c r="B18" s="5" t="s">
        <v>15</v>
      </c>
      <c r="C18" s="70">
        <v>8742.1</v>
      </c>
      <c r="D18" s="70">
        <v>659.8</v>
      </c>
      <c r="E18" s="119">
        <f t="shared" si="0"/>
        <v>7.547385639606044</v>
      </c>
    </row>
    <row r="19" spans="1:5" ht="45">
      <c r="A19" s="10" t="s">
        <v>16</v>
      </c>
      <c r="B19" s="4" t="s">
        <v>70</v>
      </c>
      <c r="C19" s="70">
        <v>23214.4</v>
      </c>
      <c r="D19" s="70">
        <v>702.7</v>
      </c>
      <c r="E19" s="120">
        <f t="shared" si="0"/>
        <v>3.0270004824591634</v>
      </c>
    </row>
    <row r="20" spans="1:5" ht="24.75" customHeight="1">
      <c r="A20" s="10" t="s">
        <v>17</v>
      </c>
      <c r="B20" s="4" t="s">
        <v>18</v>
      </c>
      <c r="C20" s="70">
        <v>8692</v>
      </c>
      <c r="D20" s="70">
        <v>2</v>
      </c>
      <c r="E20" s="120">
        <f t="shared" si="0"/>
        <v>0.02300966405890474</v>
      </c>
    </row>
    <row r="21" spans="1:5" ht="30">
      <c r="A21" s="12" t="s">
        <v>19</v>
      </c>
      <c r="B21" s="6" t="s">
        <v>20</v>
      </c>
      <c r="C21" s="70">
        <v>1311.2</v>
      </c>
      <c r="D21" s="70">
        <v>44.5</v>
      </c>
      <c r="E21" s="120">
        <f t="shared" si="0"/>
        <v>3.393837705918243</v>
      </c>
    </row>
    <row r="22" spans="1:5" ht="30">
      <c r="A22" s="12" t="s">
        <v>21</v>
      </c>
      <c r="B22" s="4" t="s">
        <v>22</v>
      </c>
      <c r="C22" s="70">
        <v>10205.9</v>
      </c>
      <c r="D22" s="70">
        <v>119.3</v>
      </c>
      <c r="E22" s="120">
        <f t="shared" si="0"/>
        <v>1.1689316963717067</v>
      </c>
    </row>
    <row r="23" spans="1:5" ht="15">
      <c r="A23" s="12" t="s">
        <v>23</v>
      </c>
      <c r="B23" s="4" t="s">
        <v>24</v>
      </c>
      <c r="C23" s="70">
        <v>859.8</v>
      </c>
      <c r="D23" s="70">
        <v>88.8</v>
      </c>
      <c r="E23" s="120">
        <f t="shared" si="0"/>
        <v>10.32798325191905</v>
      </c>
    </row>
    <row r="24" spans="1:5" ht="15.75" thickBot="1">
      <c r="A24" s="18" t="s">
        <v>25</v>
      </c>
      <c r="B24" s="19" t="s">
        <v>26</v>
      </c>
      <c r="C24" s="76">
        <v>0</v>
      </c>
      <c r="D24" s="76">
        <v>54.4</v>
      </c>
      <c r="E24" s="117"/>
    </row>
    <row r="25" spans="1:5" ht="15" thickBot="1">
      <c r="A25" s="20" t="s">
        <v>27</v>
      </c>
      <c r="B25" s="21" t="s">
        <v>28</v>
      </c>
      <c r="C25" s="68">
        <f>C26+C31</f>
        <v>1102006.4999999998</v>
      </c>
      <c r="D25" s="68">
        <f>D26+D31</f>
        <v>68624.5</v>
      </c>
      <c r="E25" s="111">
        <f t="shared" si="0"/>
        <v>6.227231872044313</v>
      </c>
    </row>
    <row r="26" spans="1:5" ht="30">
      <c r="A26" s="71" t="s">
        <v>29</v>
      </c>
      <c r="B26" s="72" t="s">
        <v>30</v>
      </c>
      <c r="C26" s="69">
        <f>C27+C28+C29+C30</f>
        <v>1102006.4999999998</v>
      </c>
      <c r="D26" s="69">
        <f>D27+D28+D29+D30</f>
        <v>85552.4</v>
      </c>
      <c r="E26" s="121">
        <f t="shared" si="0"/>
        <v>7.763329889614989</v>
      </c>
    </row>
    <row r="27" spans="1:5" ht="30">
      <c r="A27" s="108" t="s">
        <v>109</v>
      </c>
      <c r="B27" s="109" t="s">
        <v>110</v>
      </c>
      <c r="C27" s="74">
        <v>336689</v>
      </c>
      <c r="D27" s="74">
        <v>28057</v>
      </c>
      <c r="E27" s="120">
        <f t="shared" si="0"/>
        <v>8.333209579166532</v>
      </c>
    </row>
    <row r="28" spans="1:5" ht="45">
      <c r="A28" s="12" t="s">
        <v>100</v>
      </c>
      <c r="B28" s="4" t="s">
        <v>92</v>
      </c>
      <c r="C28" s="78">
        <v>68738.6</v>
      </c>
      <c r="D28" s="78">
        <v>0</v>
      </c>
      <c r="E28" s="120">
        <f t="shared" si="0"/>
        <v>0</v>
      </c>
    </row>
    <row r="29" spans="1:5" ht="30">
      <c r="A29" s="12" t="s">
        <v>99</v>
      </c>
      <c r="B29" s="5" t="s">
        <v>93</v>
      </c>
      <c r="C29" s="78">
        <v>650613.2</v>
      </c>
      <c r="D29" s="78">
        <v>57495.4</v>
      </c>
      <c r="E29" s="120">
        <f t="shared" si="0"/>
        <v>8.837109360830675</v>
      </c>
    </row>
    <row r="30" spans="1:5" ht="15">
      <c r="A30" s="22" t="s">
        <v>112</v>
      </c>
      <c r="B30" s="19" t="s">
        <v>113</v>
      </c>
      <c r="C30" s="110">
        <v>45965.7</v>
      </c>
      <c r="D30" s="110">
        <v>0</v>
      </c>
      <c r="E30" s="120">
        <f t="shared" si="0"/>
        <v>0</v>
      </c>
    </row>
    <row r="31" spans="1:5" ht="60.75" thickBot="1">
      <c r="A31" s="22" t="s">
        <v>102</v>
      </c>
      <c r="B31" s="73" t="s">
        <v>71</v>
      </c>
      <c r="C31" s="110">
        <v>0</v>
      </c>
      <c r="D31" s="110">
        <v>-16927.9</v>
      </c>
      <c r="E31" s="117"/>
    </row>
    <row r="32" spans="1:5" ht="29.25" thickBot="1">
      <c r="A32" s="23" t="s">
        <v>31</v>
      </c>
      <c r="B32" s="24" t="s">
        <v>32</v>
      </c>
      <c r="C32" s="68">
        <v>0</v>
      </c>
      <c r="D32" s="68">
        <v>0</v>
      </c>
      <c r="E32" s="122">
        <v>0</v>
      </c>
    </row>
    <row r="33" spans="1:5" ht="15.75" customHeight="1" thickBot="1">
      <c r="A33" s="140" t="s">
        <v>33</v>
      </c>
      <c r="B33" s="141"/>
      <c r="C33" s="68">
        <f>C9+C25</f>
        <v>1665744.6999999997</v>
      </c>
      <c r="D33" s="68">
        <f>D9+D25</f>
        <v>102799.6</v>
      </c>
      <c r="E33" s="111">
        <f t="shared" si="0"/>
        <v>6.171389889459053</v>
      </c>
    </row>
    <row r="34" spans="1:5" ht="15">
      <c r="A34" s="1"/>
      <c r="B34" s="1"/>
      <c r="C34" s="1"/>
      <c r="D34" s="1"/>
      <c r="E34" s="1"/>
    </row>
    <row r="35" spans="1:5" ht="15">
      <c r="A35" s="1" t="s">
        <v>104</v>
      </c>
      <c r="B35" s="1"/>
      <c r="C35" s="1"/>
      <c r="D35" s="1"/>
      <c r="E35" s="1"/>
    </row>
    <row r="36" spans="1:7" ht="15">
      <c r="A36" s="125" t="s">
        <v>106</v>
      </c>
      <c r="B36" s="125"/>
      <c r="C36" s="1"/>
      <c r="D36" s="64" t="s">
        <v>105</v>
      </c>
      <c r="E36" s="1"/>
      <c r="G36" s="1"/>
    </row>
    <row r="37" spans="1:5" ht="15">
      <c r="A37" s="1"/>
      <c r="B37" s="1"/>
      <c r="C37" s="1"/>
      <c r="D37" s="1"/>
      <c r="E37" s="1"/>
    </row>
    <row r="38" spans="1:5" ht="15">
      <c r="A38" s="1" t="s">
        <v>87</v>
      </c>
      <c r="B38" s="1" t="s">
        <v>103</v>
      </c>
      <c r="C38" s="1"/>
      <c r="D38" s="1"/>
      <c r="E38" s="1"/>
    </row>
  </sheetData>
  <sheetProtection/>
  <mergeCells count="11">
    <mergeCell ref="B2:E2"/>
    <mergeCell ref="D6:D8"/>
    <mergeCell ref="E6:E8"/>
    <mergeCell ref="A33:B33"/>
    <mergeCell ref="A3:E3"/>
    <mergeCell ref="A4:E4"/>
    <mergeCell ref="A36:B36"/>
    <mergeCell ref="D5:E5"/>
    <mergeCell ref="A6:A8"/>
    <mergeCell ref="B6:B8"/>
    <mergeCell ref="C6:C8"/>
  </mergeCells>
  <printOptions/>
  <pageMargins left="0.57" right="0.23" top="0.46" bottom="0.58" header="0.21" footer="0.3"/>
  <pageSetup horizontalDpi="600" verticalDpi="600" orientation="portrait" paperSize="9" scale="96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8515625" style="0" customWidth="1"/>
    <col min="2" max="2" width="62.140625" style="0" customWidth="1"/>
    <col min="3" max="3" width="11.8515625" style="0" customWidth="1"/>
    <col min="4" max="4" width="12.7109375" style="66" customWidth="1"/>
    <col min="5" max="5" width="8.8515625" style="0" customWidth="1"/>
  </cols>
  <sheetData>
    <row r="1" spans="1:5" ht="15">
      <c r="A1" s="1"/>
      <c r="B1" s="1"/>
      <c r="C1" s="1"/>
      <c r="D1" s="64"/>
      <c r="E1" s="1"/>
    </row>
    <row r="2" spans="1:5" ht="18" customHeight="1">
      <c r="A2" s="1"/>
      <c r="B2" s="142"/>
      <c r="C2" s="142"/>
      <c r="D2" s="142"/>
      <c r="E2" s="142"/>
    </row>
    <row r="3" spans="1:5" ht="15">
      <c r="A3" s="124" t="s">
        <v>78</v>
      </c>
      <c r="B3" s="124"/>
      <c r="C3" s="124"/>
      <c r="D3" s="124"/>
      <c r="E3" s="124"/>
    </row>
    <row r="4" spans="1:5" ht="15">
      <c r="A4" s="124" t="s">
        <v>117</v>
      </c>
      <c r="B4" s="124"/>
      <c r="C4" s="124"/>
      <c r="D4" s="124"/>
      <c r="E4" s="124"/>
    </row>
    <row r="5" spans="1:5" ht="15.75" thickBot="1">
      <c r="A5" s="1"/>
      <c r="B5" s="1"/>
      <c r="C5" s="1"/>
      <c r="D5" s="143" t="s">
        <v>34</v>
      </c>
      <c r="E5" s="143"/>
    </row>
    <row r="6" spans="1:5" ht="91.5" customHeight="1" thickBot="1">
      <c r="A6" s="32" t="s">
        <v>35</v>
      </c>
      <c r="B6" s="33" t="s">
        <v>36</v>
      </c>
      <c r="C6" s="33" t="s">
        <v>94</v>
      </c>
      <c r="D6" s="144" t="s">
        <v>37</v>
      </c>
      <c r="E6" s="17" t="s">
        <v>111</v>
      </c>
    </row>
    <row r="7" spans="1:5" ht="15" thickBot="1">
      <c r="A7" s="34">
        <v>100</v>
      </c>
      <c r="B7" s="35" t="s">
        <v>38</v>
      </c>
      <c r="C7" s="91">
        <f>C8+C9+C10+C12+C13+C14+C15+C11</f>
        <v>148615.4</v>
      </c>
      <c r="D7" s="145">
        <f>D8+D9+D10+D12+D13+D14+D15+D11</f>
        <v>9670.4</v>
      </c>
      <c r="E7" s="79">
        <f aca="true" t="shared" si="0" ref="E7:E12">D7/C7%</f>
        <v>6.506997256004425</v>
      </c>
    </row>
    <row r="8" spans="1:5" ht="15">
      <c r="A8" s="36">
        <v>102</v>
      </c>
      <c r="B8" s="37" t="s">
        <v>66</v>
      </c>
      <c r="C8" s="92">
        <v>3344</v>
      </c>
      <c r="D8" s="146">
        <v>0</v>
      </c>
      <c r="E8" s="80">
        <f t="shared" si="0"/>
        <v>0</v>
      </c>
    </row>
    <row r="9" spans="1:5" ht="30">
      <c r="A9" s="26">
        <v>103</v>
      </c>
      <c r="B9" s="8" t="s">
        <v>39</v>
      </c>
      <c r="C9" s="93">
        <v>6687.6</v>
      </c>
      <c r="D9" s="147">
        <v>532.1</v>
      </c>
      <c r="E9" s="80">
        <f t="shared" si="0"/>
        <v>7.956516538070458</v>
      </c>
    </row>
    <row r="10" spans="1:5" ht="30">
      <c r="A10" s="26">
        <v>104</v>
      </c>
      <c r="B10" s="8" t="s">
        <v>67</v>
      </c>
      <c r="C10" s="93">
        <v>54357.5</v>
      </c>
      <c r="D10" s="147">
        <v>4166.2</v>
      </c>
      <c r="E10" s="81">
        <f t="shared" si="0"/>
        <v>7.664443729016234</v>
      </c>
    </row>
    <row r="11" spans="1:5" ht="15">
      <c r="A11" s="26">
        <v>105</v>
      </c>
      <c r="B11" s="8" t="s">
        <v>88</v>
      </c>
      <c r="C11" s="93">
        <v>337.1</v>
      </c>
      <c r="D11" s="147">
        <v>0</v>
      </c>
      <c r="E11" s="81">
        <f t="shared" si="0"/>
        <v>0</v>
      </c>
    </row>
    <row r="12" spans="1:5" ht="45" customHeight="1">
      <c r="A12" s="26">
        <v>106</v>
      </c>
      <c r="B12" s="38" t="s">
        <v>81</v>
      </c>
      <c r="C12" s="93">
        <v>23698.1</v>
      </c>
      <c r="D12" s="147">
        <v>2283</v>
      </c>
      <c r="E12" s="81">
        <f t="shared" si="0"/>
        <v>9.633683713040286</v>
      </c>
    </row>
    <row r="13" spans="1:5" ht="21" customHeight="1">
      <c r="A13" s="39">
        <v>107</v>
      </c>
      <c r="B13" s="7" t="s">
        <v>86</v>
      </c>
      <c r="C13" s="94">
        <v>6386</v>
      </c>
      <c r="D13" s="148">
        <v>0</v>
      </c>
      <c r="E13" s="81">
        <v>0</v>
      </c>
    </row>
    <row r="14" spans="1:5" ht="15">
      <c r="A14" s="26">
        <v>111</v>
      </c>
      <c r="B14" s="7" t="s">
        <v>82</v>
      </c>
      <c r="C14" s="93">
        <v>300</v>
      </c>
      <c r="D14" s="147">
        <v>0</v>
      </c>
      <c r="E14" s="81">
        <f aca="true" t="shared" si="1" ref="E14:E22">D14/C14%</f>
        <v>0</v>
      </c>
    </row>
    <row r="15" spans="1:5" ht="15.75" thickBot="1">
      <c r="A15" s="27">
        <v>113</v>
      </c>
      <c r="B15" s="40" t="s">
        <v>41</v>
      </c>
      <c r="C15" s="95">
        <v>53505.1</v>
      </c>
      <c r="D15" s="149">
        <v>2689.1</v>
      </c>
      <c r="E15" s="82">
        <f t="shared" si="1"/>
        <v>5.025876037985165</v>
      </c>
    </row>
    <row r="16" spans="1:5" ht="29.25" thickBot="1">
      <c r="A16" s="34">
        <v>300</v>
      </c>
      <c r="B16" s="42" t="s">
        <v>89</v>
      </c>
      <c r="C16" s="96">
        <f>C17+C18</f>
        <v>17029.3</v>
      </c>
      <c r="D16" s="96">
        <f>D17+D18</f>
        <v>934.1</v>
      </c>
      <c r="E16" s="83">
        <f t="shared" si="1"/>
        <v>5.485251889390638</v>
      </c>
    </row>
    <row r="17" spans="1:5" ht="28.5" customHeight="1">
      <c r="A17" s="43">
        <v>310</v>
      </c>
      <c r="B17" s="38" t="s">
        <v>115</v>
      </c>
      <c r="C17" s="97">
        <v>16319.3</v>
      </c>
      <c r="D17" s="97">
        <v>934.1</v>
      </c>
      <c r="E17" s="84">
        <f t="shared" si="1"/>
        <v>5.723897471092511</v>
      </c>
    </row>
    <row r="18" spans="1:5" ht="30.75" thickBot="1">
      <c r="A18" s="44">
        <v>314</v>
      </c>
      <c r="B18" s="45" t="s">
        <v>72</v>
      </c>
      <c r="C18" s="98">
        <v>710</v>
      </c>
      <c r="D18" s="98">
        <v>0</v>
      </c>
      <c r="E18" s="85">
        <f t="shared" si="1"/>
        <v>0</v>
      </c>
    </row>
    <row r="19" spans="1:5" ht="15" thickBot="1">
      <c r="A19" s="41">
        <v>400</v>
      </c>
      <c r="B19" s="46" t="s">
        <v>42</v>
      </c>
      <c r="C19" s="91">
        <f>C20+C21+C22+C23+C24+C25+C26</f>
        <v>66413.9</v>
      </c>
      <c r="D19" s="91">
        <f>D20+D21+D22+D23+D24+D25+D26</f>
        <v>63</v>
      </c>
      <c r="E19" s="79">
        <f t="shared" si="1"/>
        <v>0.09485966040241578</v>
      </c>
    </row>
    <row r="20" spans="1:5" ht="15">
      <c r="A20" s="25">
        <v>405</v>
      </c>
      <c r="B20" s="37" t="s">
        <v>43</v>
      </c>
      <c r="C20" s="93">
        <v>1092.8</v>
      </c>
      <c r="D20" s="99">
        <v>0</v>
      </c>
      <c r="E20" s="86">
        <f t="shared" si="1"/>
        <v>0</v>
      </c>
    </row>
    <row r="21" spans="1:5" ht="15">
      <c r="A21" s="26">
        <v>406</v>
      </c>
      <c r="B21" s="8" t="s">
        <v>44</v>
      </c>
      <c r="C21" s="93">
        <v>1152.5</v>
      </c>
      <c r="D21" s="100">
        <v>44.5</v>
      </c>
      <c r="E21" s="81">
        <f t="shared" si="1"/>
        <v>3.86117136659436</v>
      </c>
    </row>
    <row r="22" spans="1:5" ht="15">
      <c r="A22" s="26">
        <v>407</v>
      </c>
      <c r="B22" s="8" t="s">
        <v>45</v>
      </c>
      <c r="C22" s="93">
        <v>524.8</v>
      </c>
      <c r="D22" s="93">
        <v>18.5</v>
      </c>
      <c r="E22" s="81">
        <f t="shared" si="1"/>
        <v>3.525152439024391</v>
      </c>
    </row>
    <row r="23" spans="1:5" ht="15">
      <c r="A23" s="26">
        <v>408</v>
      </c>
      <c r="B23" s="47" t="s">
        <v>46</v>
      </c>
      <c r="C23" s="112">
        <v>0.1</v>
      </c>
      <c r="D23" s="93">
        <v>0</v>
      </c>
      <c r="E23" s="80">
        <v>0</v>
      </c>
    </row>
    <row r="24" spans="1:5" ht="15">
      <c r="A24" s="26">
        <v>409</v>
      </c>
      <c r="B24" s="8" t="s">
        <v>73</v>
      </c>
      <c r="C24" s="93">
        <v>60762.7</v>
      </c>
      <c r="D24" s="93">
        <v>0</v>
      </c>
      <c r="E24" s="81">
        <f aca="true" t="shared" si="2" ref="E24:E30">D24/C24%</f>
        <v>0</v>
      </c>
    </row>
    <row r="25" spans="1:5" ht="15">
      <c r="A25" s="26">
        <v>410</v>
      </c>
      <c r="B25" s="8" t="s">
        <v>74</v>
      </c>
      <c r="C25" s="93">
        <v>0</v>
      </c>
      <c r="D25" s="93">
        <v>0</v>
      </c>
      <c r="E25" s="81">
        <v>0</v>
      </c>
    </row>
    <row r="26" spans="1:5" ht="15.75" thickBot="1">
      <c r="A26" s="27">
        <v>412</v>
      </c>
      <c r="B26" s="48" t="s">
        <v>47</v>
      </c>
      <c r="C26" s="95">
        <v>2881</v>
      </c>
      <c r="D26" s="95">
        <v>0</v>
      </c>
      <c r="E26" s="87">
        <f t="shared" si="2"/>
        <v>0</v>
      </c>
    </row>
    <row r="27" spans="1:5" ht="15" thickBot="1">
      <c r="A27" s="34">
        <v>500</v>
      </c>
      <c r="B27" s="35" t="s">
        <v>48</v>
      </c>
      <c r="C27" s="91">
        <f>C28+C29+C30+C31</f>
        <v>150262.2</v>
      </c>
      <c r="D27" s="91">
        <f>D28+D29+D30+D31</f>
        <v>150.4</v>
      </c>
      <c r="E27" s="79">
        <f t="shared" si="2"/>
        <v>0.10009170636394249</v>
      </c>
    </row>
    <row r="28" spans="1:8" ht="15">
      <c r="A28" s="30">
        <v>501</v>
      </c>
      <c r="B28" s="50" t="s">
        <v>49</v>
      </c>
      <c r="C28" s="101">
        <v>26759.6</v>
      </c>
      <c r="D28" s="101">
        <v>0</v>
      </c>
      <c r="E28" s="86">
        <f t="shared" si="2"/>
        <v>0</v>
      </c>
      <c r="H28" s="29"/>
    </row>
    <row r="29" spans="1:5" ht="15">
      <c r="A29" s="26">
        <v>502</v>
      </c>
      <c r="B29" s="47" t="s">
        <v>50</v>
      </c>
      <c r="C29" s="93">
        <v>10215.5</v>
      </c>
      <c r="D29" s="93">
        <v>0</v>
      </c>
      <c r="E29" s="81">
        <f t="shared" si="2"/>
        <v>0</v>
      </c>
    </row>
    <row r="30" spans="1:5" ht="15">
      <c r="A30" s="26">
        <v>503</v>
      </c>
      <c r="B30" s="47" t="s">
        <v>51</v>
      </c>
      <c r="C30" s="93">
        <v>113252.1</v>
      </c>
      <c r="D30" s="93">
        <v>150.4</v>
      </c>
      <c r="E30" s="81">
        <f t="shared" si="2"/>
        <v>0.13280106947244247</v>
      </c>
    </row>
    <row r="31" spans="1:5" ht="15.75" thickBot="1">
      <c r="A31" s="27">
        <v>505</v>
      </c>
      <c r="B31" s="48" t="s">
        <v>52</v>
      </c>
      <c r="C31" s="95">
        <v>35</v>
      </c>
      <c r="D31" s="95">
        <v>0</v>
      </c>
      <c r="E31" s="82">
        <v>0</v>
      </c>
    </row>
    <row r="32" spans="1:8" ht="15" thickBot="1">
      <c r="A32" s="34">
        <v>600</v>
      </c>
      <c r="B32" s="35" t="s">
        <v>53</v>
      </c>
      <c r="C32" s="91">
        <v>1600</v>
      </c>
      <c r="D32" s="91">
        <v>0</v>
      </c>
      <c r="E32" s="79">
        <f aca="true" t="shared" si="3" ref="E32:E38">D32/C32%</f>
        <v>0</v>
      </c>
      <c r="H32" s="3"/>
    </row>
    <row r="33" spans="1:5" ht="15" thickBot="1">
      <c r="A33" s="34">
        <v>700</v>
      </c>
      <c r="B33" s="35" t="s">
        <v>54</v>
      </c>
      <c r="C33" s="91">
        <f>C34+C35+C37+C38+C36</f>
        <v>1089708.2</v>
      </c>
      <c r="D33" s="91">
        <f>D34+D35+D37+D38+D36</f>
        <v>24700.699999999997</v>
      </c>
      <c r="E33" s="79">
        <f t="shared" si="3"/>
        <v>2.2667260831844707</v>
      </c>
    </row>
    <row r="34" spans="1:5" ht="15">
      <c r="A34" s="25">
        <v>701</v>
      </c>
      <c r="B34" s="49" t="s">
        <v>55</v>
      </c>
      <c r="C34" s="99">
        <v>442337.4</v>
      </c>
      <c r="D34" s="99">
        <v>9516.2</v>
      </c>
      <c r="E34" s="80">
        <f t="shared" si="3"/>
        <v>2.1513442001512875</v>
      </c>
    </row>
    <row r="35" spans="1:5" ht="15">
      <c r="A35" s="26">
        <v>702</v>
      </c>
      <c r="B35" s="47" t="s">
        <v>56</v>
      </c>
      <c r="C35" s="93">
        <v>486876.8</v>
      </c>
      <c r="D35" s="93">
        <v>9000.8</v>
      </c>
      <c r="E35" s="81">
        <f t="shared" si="3"/>
        <v>1.8486812269551556</v>
      </c>
    </row>
    <row r="36" spans="1:5" ht="15">
      <c r="A36" s="26">
        <v>703</v>
      </c>
      <c r="B36" s="47" t="s">
        <v>96</v>
      </c>
      <c r="C36" s="93">
        <v>86317.4</v>
      </c>
      <c r="D36" s="93">
        <v>4336.5</v>
      </c>
      <c r="E36" s="81">
        <f t="shared" si="3"/>
        <v>5.023900163814017</v>
      </c>
    </row>
    <row r="37" spans="1:5" ht="15">
      <c r="A37" s="26">
        <v>707</v>
      </c>
      <c r="B37" s="47" t="s">
        <v>57</v>
      </c>
      <c r="C37" s="93">
        <v>31478.9</v>
      </c>
      <c r="D37" s="93">
        <v>234.1</v>
      </c>
      <c r="E37" s="81">
        <f t="shared" si="3"/>
        <v>0.7436727458710438</v>
      </c>
    </row>
    <row r="38" spans="1:5" ht="15.75" thickBot="1">
      <c r="A38" s="58">
        <v>709</v>
      </c>
      <c r="B38" s="59" t="s">
        <v>58</v>
      </c>
      <c r="C38" s="102">
        <v>42697.7</v>
      </c>
      <c r="D38" s="102">
        <v>1613.1</v>
      </c>
      <c r="E38" s="88">
        <f t="shared" si="3"/>
        <v>3.777955252859053</v>
      </c>
    </row>
    <row r="39" spans="1:5" ht="15" thickBot="1">
      <c r="A39" s="41">
        <v>800</v>
      </c>
      <c r="B39" s="46" t="s">
        <v>59</v>
      </c>
      <c r="C39" s="91">
        <f>C40</f>
        <v>79719.3</v>
      </c>
      <c r="D39" s="91">
        <f>D40</f>
        <v>5992</v>
      </c>
      <c r="E39" s="123">
        <f>E40</f>
        <v>7.51637307402348</v>
      </c>
    </row>
    <row r="40" spans="1:5" ht="15.75" thickBot="1">
      <c r="A40" s="30">
        <v>801</v>
      </c>
      <c r="B40" s="50" t="s">
        <v>60</v>
      </c>
      <c r="C40" s="101">
        <v>79719.3</v>
      </c>
      <c r="D40" s="101">
        <v>5992</v>
      </c>
      <c r="E40" s="89">
        <f aca="true" t="shared" si="4" ref="E40:E48">D40/C40%</f>
        <v>7.51637307402348</v>
      </c>
    </row>
    <row r="41" spans="1:5" ht="16.5" thickBot="1">
      <c r="A41" s="57">
        <v>900</v>
      </c>
      <c r="B41" s="55" t="s">
        <v>97</v>
      </c>
      <c r="C41" s="104">
        <f>C42</f>
        <v>210</v>
      </c>
      <c r="D41" s="104">
        <f>D42</f>
        <v>0</v>
      </c>
      <c r="E41" s="90">
        <f t="shared" si="4"/>
        <v>0</v>
      </c>
    </row>
    <row r="42" spans="1:5" ht="16.5" thickBot="1">
      <c r="A42" s="31">
        <v>909</v>
      </c>
      <c r="B42" s="56" t="s">
        <v>98</v>
      </c>
      <c r="C42" s="103">
        <v>210</v>
      </c>
      <c r="D42" s="103">
        <v>0</v>
      </c>
      <c r="E42" s="88">
        <f t="shared" si="4"/>
        <v>0</v>
      </c>
    </row>
    <row r="43" spans="1:5" ht="15" thickBot="1">
      <c r="A43" s="51">
        <v>1000</v>
      </c>
      <c r="B43" s="46" t="s">
        <v>62</v>
      </c>
      <c r="C43" s="91">
        <f>C44+C45+C47+C46</f>
        <v>134155.4</v>
      </c>
      <c r="D43" s="91">
        <f>D44+D45+D47+D46</f>
        <v>6592.8</v>
      </c>
      <c r="E43" s="79">
        <f t="shared" si="4"/>
        <v>4.914300877937079</v>
      </c>
    </row>
    <row r="44" spans="1:5" ht="13.5" customHeight="1">
      <c r="A44" s="52">
        <v>1001</v>
      </c>
      <c r="B44" s="49" t="s">
        <v>79</v>
      </c>
      <c r="C44" s="99">
        <v>14674.2</v>
      </c>
      <c r="D44" s="99">
        <v>1087.5</v>
      </c>
      <c r="E44" s="80">
        <f t="shared" si="4"/>
        <v>7.410966185550149</v>
      </c>
    </row>
    <row r="45" spans="1:5" ht="13.5" customHeight="1">
      <c r="A45" s="53">
        <v>1003</v>
      </c>
      <c r="B45" s="47" t="s">
        <v>63</v>
      </c>
      <c r="C45" s="93">
        <v>109056.3</v>
      </c>
      <c r="D45" s="93">
        <v>5399.3</v>
      </c>
      <c r="E45" s="81">
        <f t="shared" si="4"/>
        <v>4.950929015563521</v>
      </c>
    </row>
    <row r="46" spans="1:5" ht="13.5" customHeight="1">
      <c r="A46" s="54">
        <v>1004</v>
      </c>
      <c r="B46" s="48" t="s">
        <v>114</v>
      </c>
      <c r="C46" s="95">
        <v>2734.3</v>
      </c>
      <c r="D46" s="95">
        <v>0</v>
      </c>
      <c r="E46" s="82">
        <f t="shared" si="4"/>
        <v>0</v>
      </c>
    </row>
    <row r="47" spans="1:5" ht="15.75" thickBot="1">
      <c r="A47" s="54">
        <v>1006</v>
      </c>
      <c r="B47" s="48" t="s">
        <v>64</v>
      </c>
      <c r="C47" s="95">
        <v>7690.6</v>
      </c>
      <c r="D47" s="95">
        <v>106</v>
      </c>
      <c r="E47" s="82">
        <f t="shared" si="4"/>
        <v>1.378305983928432</v>
      </c>
    </row>
    <row r="48" spans="1:5" ht="15" thickBot="1">
      <c r="A48" s="51">
        <v>1100</v>
      </c>
      <c r="B48" s="46" t="s">
        <v>61</v>
      </c>
      <c r="C48" s="91">
        <f>C49+C50+C51</f>
        <v>3724.8</v>
      </c>
      <c r="D48" s="91">
        <f>D49+D50+D51</f>
        <v>0</v>
      </c>
      <c r="E48" s="79">
        <f t="shared" si="4"/>
        <v>0</v>
      </c>
    </row>
    <row r="49" spans="1:5" ht="15">
      <c r="A49" s="52">
        <v>1101</v>
      </c>
      <c r="B49" s="49" t="s">
        <v>75</v>
      </c>
      <c r="C49" s="99">
        <v>745</v>
      </c>
      <c r="D49" s="99">
        <v>0</v>
      </c>
      <c r="E49" s="80">
        <v>0</v>
      </c>
    </row>
    <row r="50" spans="1:5" ht="15">
      <c r="A50" s="53">
        <v>1102</v>
      </c>
      <c r="B50" s="47" t="s">
        <v>76</v>
      </c>
      <c r="C50" s="93">
        <v>213.9</v>
      </c>
      <c r="D50" s="93">
        <v>0</v>
      </c>
      <c r="E50" s="81">
        <v>0</v>
      </c>
    </row>
    <row r="51" spans="1:5" ht="15.75" thickBot="1">
      <c r="A51" s="54">
        <v>1105</v>
      </c>
      <c r="B51" s="48" t="s">
        <v>80</v>
      </c>
      <c r="C51" s="95">
        <v>2765.9</v>
      </c>
      <c r="D51" s="95">
        <v>0</v>
      </c>
      <c r="E51" s="82">
        <f>D51/C51%</f>
        <v>0</v>
      </c>
    </row>
    <row r="52" spans="1:5" ht="15" thickBot="1">
      <c r="A52" s="51">
        <v>1200</v>
      </c>
      <c r="B52" s="60" t="s">
        <v>77</v>
      </c>
      <c r="C52" s="113">
        <v>2108.6</v>
      </c>
      <c r="D52" s="105">
        <v>107.1</v>
      </c>
      <c r="E52" s="63">
        <f>D52/C52%</f>
        <v>5.079199468841885</v>
      </c>
    </row>
    <row r="53" spans="1:5" ht="15" thickBot="1">
      <c r="A53" s="51">
        <v>1300</v>
      </c>
      <c r="B53" s="60" t="s">
        <v>40</v>
      </c>
      <c r="C53" s="113">
        <v>3.6</v>
      </c>
      <c r="D53" s="105">
        <v>0.4</v>
      </c>
      <c r="E53" s="63">
        <f>D53/C53%</f>
        <v>11.11111111111111</v>
      </c>
    </row>
    <row r="54" spans="1:5" ht="15.75" thickBot="1">
      <c r="A54" s="28"/>
      <c r="B54" s="61" t="s">
        <v>65</v>
      </c>
      <c r="C54" s="114">
        <f>C7+C16+C19+C27+C32+C33+C39+C43+C48+C52+C53+C41</f>
        <v>1693550.7000000002</v>
      </c>
      <c r="D54" s="106">
        <f>D7+D16+D19+D27+D32+D33+D39+D43+D48+D52+D53+D41</f>
        <v>48210.9</v>
      </c>
      <c r="E54" s="62">
        <f>D54/C54%</f>
        <v>2.8467349693162416</v>
      </c>
    </row>
    <row r="55" spans="1:5" ht="15">
      <c r="A55" s="1"/>
      <c r="B55" s="1"/>
      <c r="C55" s="1"/>
      <c r="D55" s="65"/>
      <c r="E55" s="1"/>
    </row>
    <row r="56" spans="1:5" ht="15">
      <c r="A56" s="125"/>
      <c r="B56" s="125"/>
      <c r="C56" s="1"/>
      <c r="D56" s="64"/>
      <c r="E56" s="1"/>
    </row>
    <row r="57" spans="1:5" ht="15">
      <c r="A57" s="1" t="s">
        <v>104</v>
      </c>
      <c r="B57" s="1"/>
      <c r="C57" s="1"/>
      <c r="D57" s="64" t="s">
        <v>105</v>
      </c>
      <c r="E57" s="1"/>
    </row>
    <row r="58" spans="1:5" ht="15">
      <c r="A58" s="125" t="s">
        <v>106</v>
      </c>
      <c r="B58" s="125"/>
      <c r="C58" s="1"/>
      <c r="D58" s="64"/>
      <c r="E58" s="1"/>
    </row>
    <row r="59" spans="1:4" ht="15">
      <c r="A59" s="1"/>
      <c r="B59" s="1"/>
      <c r="C59" s="1"/>
      <c r="D59" s="64"/>
    </row>
    <row r="60" spans="1:4" ht="15">
      <c r="A60" s="1" t="s">
        <v>101</v>
      </c>
      <c r="B60" s="1"/>
      <c r="C60" s="1"/>
      <c r="D60" s="64"/>
    </row>
  </sheetData>
  <sheetProtection/>
  <mergeCells count="6">
    <mergeCell ref="A56:B56"/>
    <mergeCell ref="B2:E2"/>
    <mergeCell ref="A3:E3"/>
    <mergeCell ref="A4:E4"/>
    <mergeCell ref="D5:E5"/>
    <mergeCell ref="A58:B58"/>
  </mergeCells>
  <printOptions/>
  <pageMargins left="0.57" right="0.3" top="0.43" bottom="0.35" header="0.21" footer="0.19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Image&amp;Matros ®</cp:lastModifiedBy>
  <cp:lastPrinted>2022-02-14T12:12:21Z</cp:lastPrinted>
  <dcterms:created xsi:type="dcterms:W3CDTF">1996-10-08T23:32:33Z</dcterms:created>
  <dcterms:modified xsi:type="dcterms:W3CDTF">2022-02-14T12:14:18Z</dcterms:modified>
  <cp:category/>
  <cp:version/>
  <cp:contentType/>
  <cp:contentStatus/>
</cp:coreProperties>
</file>